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rimorac\Desktop\BAZA\JEDNOSTAVNA NABAVA\OSIGURANJE 2023\"/>
    </mc:Choice>
  </mc:AlternateContent>
  <xr:revisionPtr revIDLastSave="0" documentId="13_ncr:1_{49573BA6-48D9-452E-A573-6A3A4D4EA4B0}" xr6:coauthVersionLast="47" xr6:coauthVersionMax="47" xr10:uidLastSave="{00000000-0000-0000-0000-000000000000}"/>
  <bookViews>
    <workbookView xWindow="-120" yWindow="-120" windowWidth="29040" windowHeight="15840" xr2:uid="{7B29C389-0034-4361-BEC6-60766C6E93F8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58" i="1"/>
  <c r="E57" i="1"/>
  <c r="E55" i="1"/>
  <c r="E54" i="1"/>
  <c r="E52" i="1"/>
  <c r="E51" i="1"/>
  <c r="E49" i="1"/>
  <c r="E48" i="1"/>
  <c r="E24" i="1"/>
  <c r="E23" i="1"/>
  <c r="E22" i="1"/>
  <c r="E21" i="1"/>
  <c r="E16" i="1"/>
  <c r="E15" i="1"/>
  <c r="E12" i="1"/>
  <c r="E4" i="1"/>
  <c r="E3" i="1"/>
</calcChain>
</file>

<file path=xl/sharedStrings.xml><?xml version="1.0" encoding="utf-8"?>
<sst xmlns="http://schemas.openxmlformats.org/spreadsheetml/2006/main" count="104" uniqueCount="74">
  <si>
    <t>Br.</t>
  </si>
  <si>
    <t>1.</t>
  </si>
  <si>
    <t>Smrt uslijed nezgode</t>
  </si>
  <si>
    <t>Osiguranje od opće odgovornosti</t>
  </si>
  <si>
    <t>Odgovornost prema trećim osobama</t>
  </si>
  <si>
    <t>Odgovornost prema djelatnicima</t>
  </si>
  <si>
    <t>Trajna invalidnost - osnovica</t>
  </si>
  <si>
    <t>Lom kosti</t>
  </si>
  <si>
    <t>Bolnička dnevnica</t>
  </si>
  <si>
    <t>Smrt uslijed bolesti</t>
  </si>
  <si>
    <t>Osiguranje sunčanih elektrana</t>
  </si>
  <si>
    <t>Predmet osiguranja</t>
  </si>
  <si>
    <t>Osigurani rizici</t>
  </si>
  <si>
    <t xml:space="preserve">Grupno osiguranje od posljedica 
nezgode </t>
  </si>
  <si>
    <t>Količina</t>
  </si>
  <si>
    <t>Nabavna vrijednost:</t>
  </si>
  <si>
    <t>Lokacija:</t>
  </si>
  <si>
    <t>NKD: 85.42</t>
  </si>
  <si>
    <t>Elektrana 1: Kneza Trpimira 2b, Osijek</t>
  </si>
  <si>
    <t>Elektrana 2: Cara Hadrijana bb, Osijek</t>
  </si>
  <si>
    <t>Nabavna vrijednost građevine:</t>
  </si>
  <si>
    <t>Prekid rada uslijed požara - garantni rok 3 mjeseca</t>
  </si>
  <si>
    <t>Kneza Trpimira 2b, Osijek</t>
  </si>
  <si>
    <t>Cara Hadrijana bb, Osijek</t>
  </si>
  <si>
    <t xml:space="preserve">Osiguranje stakla od loma </t>
  </si>
  <si>
    <t>Osiguranje na 1. rizik:</t>
  </si>
  <si>
    <t>Godišnja proizvodnja struje:</t>
  </si>
  <si>
    <t xml:space="preserve">Veličina elektrane: </t>
  </si>
  <si>
    <t>Elektrana 1: 90kW</t>
  </si>
  <si>
    <t>Elektrana 2: 40 kW</t>
  </si>
  <si>
    <t>Elektrana 1: 117.600 kW/h</t>
  </si>
  <si>
    <t>Elektrana 2: 48.000 kW/h</t>
  </si>
  <si>
    <t>Dopunsko osiguranje (izljev vode i drugih tekučina)</t>
  </si>
  <si>
    <t>Dopunsko osiguranje (poplava)</t>
  </si>
  <si>
    <t>Površina građevine:</t>
  </si>
  <si>
    <t>Kneza Trpimira 2b, Osijek: 5100 m2/4000 m2</t>
  </si>
  <si>
    <t>Cara Hadrijana bb, Osijek: 3250 m2/2500 m2</t>
  </si>
  <si>
    <t>Grupa 1 - Osiguranje od opće odgovornosti</t>
  </si>
  <si>
    <t>Grupa 2 - Grupno osiguranje od posljedica nezgode</t>
  </si>
  <si>
    <t>Grupa 3 - Osiguranje sunčanih elektrana</t>
  </si>
  <si>
    <t>Grupa 4 - Osiguranje imovine</t>
  </si>
  <si>
    <t>UKUPNO:</t>
  </si>
  <si>
    <t>Osnovne opasnosti (požar, eksplozija, oluja, tuča,
direktni udar munje, pad ili udar letjelice i
stvari iz nje, javna priredba i javni ulični prosvjedi)</t>
  </si>
  <si>
    <t>Osiguranje imovine na novu vrijednost</t>
  </si>
  <si>
    <t>Osiguranje od osnovnih  opasnosti (požar, eksplozija, oluja, tuča,direktni udar munje, pad ili udar letjelice i stvari iz nje, javna priredba i javni ulični prosvjed)</t>
  </si>
  <si>
    <t>Osiguranje od osnovnih požarnih 
opasnosti (požar, eksplozija, oluja, tuča,direktni udar munje, pad ili udar letjelice i stvari iz nje, javna priredba i javni ulični prosvjed)</t>
  </si>
  <si>
    <t>Trošak liječenja</t>
  </si>
  <si>
    <t>Grupa 5 - Osiguranje studenata</t>
  </si>
  <si>
    <t>Trajni invaliditet uslijed nezgode</t>
  </si>
  <si>
    <t>Bolnička naknada uslijed nezgode</t>
  </si>
  <si>
    <t>Troškovi liječenja uslijed nezgode</t>
  </si>
  <si>
    <t>Naknada za nošenje gipsa</t>
  </si>
  <si>
    <t>Naknada za lom kosti</t>
  </si>
  <si>
    <t>Naknada za trošak estetske operacije</t>
  </si>
  <si>
    <t>Naknada za ugriz psa</t>
  </si>
  <si>
    <t>Naknada za posjekotinu</t>
  </si>
  <si>
    <t>100% trajni invaliditet</t>
  </si>
  <si>
    <t>Naknada za gubitak trajnog zuba</t>
  </si>
  <si>
    <t>Osiguranje studenata od posljedica nezgode</t>
  </si>
  <si>
    <t>Osigurana svota 
EUR</t>
  </si>
  <si>
    <t>Planirana godišnja premija
EUR</t>
  </si>
  <si>
    <t>Elektrana 1: 62.271,55 EUR</t>
  </si>
  <si>
    <t>Elektrana 2: 30.372,95 EUR</t>
  </si>
  <si>
    <t>Kneza Trpimira 2b, Osijek: 3.079,940,00 EUR</t>
  </si>
  <si>
    <t>Cara Hadrijana bb, Osijek: 4.166.701,00 EUR</t>
  </si>
  <si>
    <t>Broj djelatnika: 167</t>
  </si>
  <si>
    <t>Agregatni limit pokrića prema trećim osobama: 
30.000,00 EUR</t>
  </si>
  <si>
    <t>Agregatni limit pokrića prema djelatnicima: 
30.000,00 EUR</t>
  </si>
  <si>
    <t>Zakonska odgovornost osiguranika</t>
  </si>
  <si>
    <t xml:space="preserve">Troškovi spašavanja </t>
  </si>
  <si>
    <t xml:space="preserve">Dnevna naknada uslijed nezgode </t>
  </si>
  <si>
    <t>Ukupan godišnji prihod 2021.: 53.774.419,73 kn
 (7.137.092,00 EUR)</t>
  </si>
  <si>
    <t>Godišnji iznos neto plaća 2021.: 23.278.342,64 kn
 (3.089.567,00 EUR)</t>
  </si>
  <si>
    <t>Broj studenata: 1583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</si>
</sst>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&quot;kn&quot;"/>
    <numFmt numFmtId="165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3E3E3E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2" fontId="0" fillId="0" borderId="3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8" fontId="0" fillId="0" borderId="0" xfId="0" applyNumberFormat="1"/>
    <xf numFmtId="0" fontId="0" fillId="0" borderId="4" xfId="0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2" fontId="0" fillId="0" borderId="5" xfId="0" applyNumberFormat="1" applyFont="1" applyBorder="1"/>
    <xf numFmtId="0" fontId="0" fillId="0" borderId="0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2" xfId="0" applyFill="1" applyBorder="1"/>
    <xf numFmtId="0" fontId="0" fillId="0" borderId="4" xfId="0" applyFill="1" applyBorder="1"/>
    <xf numFmtId="0" fontId="0" fillId="0" borderId="4" xfId="0" applyBorder="1" applyAlignment="1"/>
    <xf numFmtId="0" fontId="3" fillId="0" borderId="4" xfId="0" applyFont="1" applyFill="1" applyBorder="1"/>
    <xf numFmtId="0" fontId="3" fillId="0" borderId="6" xfId="0" applyFont="1" applyBorder="1"/>
    <xf numFmtId="0" fontId="0" fillId="0" borderId="2" xfId="0" applyFont="1" applyBorder="1" applyAlignment="1">
      <alignment wrapText="1"/>
    </xf>
    <xf numFmtId="2" fontId="0" fillId="0" borderId="3" xfId="0" applyNumberFormat="1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2" fillId="0" borderId="2" xfId="0" applyFon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4" xfId="0" applyNumberFormat="1" applyFont="1" applyBorder="1"/>
    <xf numFmtId="0" fontId="5" fillId="0" borderId="1" xfId="0" applyFont="1" applyBorder="1"/>
    <xf numFmtId="0" fontId="0" fillId="0" borderId="0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center" wrapText="1"/>
    </xf>
    <xf numFmtId="165" fontId="0" fillId="0" borderId="2" xfId="0" applyNumberFormat="1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5" fontId="0" fillId="0" borderId="7" xfId="0" applyNumberFormat="1" applyBorder="1"/>
    <xf numFmtId="165" fontId="0" fillId="0" borderId="7" xfId="0" applyNumberForma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165" fontId="0" fillId="0" borderId="2" xfId="0" applyNumberFormat="1" applyFont="1" applyBorder="1"/>
    <xf numFmtId="165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/>
    <xf numFmtId="165" fontId="0" fillId="0" borderId="7" xfId="0" applyNumberFormat="1" applyFont="1" applyBorder="1" applyAlignment="1">
      <alignment horizontal="right"/>
    </xf>
    <xf numFmtId="165" fontId="0" fillId="0" borderId="0" xfId="0" applyNumberFormat="1"/>
    <xf numFmtId="165" fontId="6" fillId="0" borderId="0" xfId="0" applyNumberFormat="1" applyFont="1" applyBorder="1"/>
    <xf numFmtId="165" fontId="3" fillId="0" borderId="0" xfId="0" applyNumberFormat="1" applyFont="1" applyBorder="1"/>
    <xf numFmtId="2" fontId="0" fillId="0" borderId="15" xfId="0" applyNumberFormat="1" applyFont="1" applyBorder="1"/>
    <xf numFmtId="2" fontId="5" fillId="0" borderId="16" xfId="0" applyNumberFormat="1" applyFont="1" applyBorder="1"/>
    <xf numFmtId="2" fontId="0" fillId="0" borderId="16" xfId="0" applyNumberFormat="1" applyFont="1" applyBorder="1"/>
    <xf numFmtId="165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17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BDBB-902C-4EEC-BA6F-62B4391516F1}">
  <dimension ref="A1:G79"/>
  <sheetViews>
    <sheetView tabSelected="1" workbookViewId="0">
      <selection activeCell="B62" sqref="B62"/>
    </sheetView>
  </sheetViews>
  <sheetFormatPr defaultRowHeight="15" x14ac:dyDescent="0.25"/>
  <cols>
    <col min="1" max="1" width="5.28515625" customWidth="1"/>
    <col min="2" max="2" width="43.85546875" customWidth="1"/>
    <col min="3" max="3" width="46.140625" customWidth="1"/>
    <col min="4" max="4" width="9" customWidth="1"/>
    <col min="5" max="5" width="16.7109375" style="58" bestFit="1" customWidth="1"/>
    <col min="6" max="6" width="17.42578125" style="11" bestFit="1" customWidth="1"/>
    <col min="7" max="7" width="15.42578125" bestFit="1" customWidth="1"/>
  </cols>
  <sheetData>
    <row r="1" spans="1:7" s="17" customFormat="1" ht="45.75" thickBot="1" x14ac:dyDescent="0.3">
      <c r="A1" s="14" t="s">
        <v>0</v>
      </c>
      <c r="B1" s="15" t="s">
        <v>11</v>
      </c>
      <c r="C1" s="15" t="s">
        <v>12</v>
      </c>
      <c r="D1" s="15" t="s">
        <v>14</v>
      </c>
      <c r="E1" s="44" t="s">
        <v>59</v>
      </c>
      <c r="F1" s="16" t="s">
        <v>60</v>
      </c>
    </row>
    <row r="2" spans="1:7" ht="15.75" thickBot="1" x14ac:dyDescent="0.3">
      <c r="A2" s="68" t="s">
        <v>37</v>
      </c>
      <c r="B2" s="69"/>
      <c r="C2" s="69"/>
      <c r="D2" s="69"/>
      <c r="E2" s="69"/>
      <c r="F2" s="70"/>
    </row>
    <row r="3" spans="1:7" x14ac:dyDescent="0.25">
      <c r="A3" s="12" t="s">
        <v>1</v>
      </c>
      <c r="B3" s="37" t="s">
        <v>3</v>
      </c>
      <c r="C3" s="2" t="s">
        <v>4</v>
      </c>
      <c r="D3" s="2"/>
      <c r="E3" s="45">
        <f>112000/7.5345</f>
        <v>14864.954542438118</v>
      </c>
      <c r="F3" s="38"/>
    </row>
    <row r="4" spans="1:7" ht="30" x14ac:dyDescent="0.25">
      <c r="A4" s="3"/>
      <c r="B4" s="66" t="s">
        <v>71</v>
      </c>
      <c r="C4" s="4" t="s">
        <v>5</v>
      </c>
      <c r="D4" s="4"/>
      <c r="E4" s="46">
        <f>112000/7.5345</f>
        <v>14864.954542438118</v>
      </c>
      <c r="F4" s="39"/>
      <c r="G4" s="18"/>
    </row>
    <row r="5" spans="1:7" ht="45" x14ac:dyDescent="0.25">
      <c r="A5" s="3"/>
      <c r="B5" s="66" t="s">
        <v>72</v>
      </c>
      <c r="C5" s="4"/>
      <c r="D5" s="4"/>
      <c r="E5" s="47" t="s">
        <v>41</v>
      </c>
      <c r="F5" s="39"/>
      <c r="G5" s="18"/>
    </row>
    <row r="6" spans="1:7" x14ac:dyDescent="0.25">
      <c r="A6" s="3"/>
      <c r="B6" s="4" t="s">
        <v>65</v>
      </c>
      <c r="C6" s="4"/>
      <c r="D6" s="4"/>
      <c r="E6" s="46"/>
      <c r="F6" s="9"/>
    </row>
    <row r="7" spans="1:7" ht="30" x14ac:dyDescent="0.25">
      <c r="A7" s="3"/>
      <c r="B7" s="26" t="s">
        <v>66</v>
      </c>
      <c r="C7" s="4"/>
      <c r="D7" s="4"/>
      <c r="E7" s="46"/>
      <c r="F7" s="9"/>
    </row>
    <row r="8" spans="1:7" ht="30" x14ac:dyDescent="0.25">
      <c r="A8" s="3"/>
      <c r="B8" s="26" t="s">
        <v>67</v>
      </c>
      <c r="C8" s="4"/>
      <c r="D8" s="4"/>
      <c r="E8" s="46"/>
      <c r="F8" s="9"/>
    </row>
    <row r="9" spans="1:7" ht="15.75" thickBot="1" x14ac:dyDescent="0.3">
      <c r="A9" s="5"/>
      <c r="B9" s="6" t="s">
        <v>17</v>
      </c>
      <c r="C9" s="6"/>
      <c r="D9" s="6"/>
      <c r="E9" s="48"/>
      <c r="F9" s="10"/>
    </row>
    <row r="10" spans="1:7" ht="15.75" thickBot="1" x14ac:dyDescent="0.3">
      <c r="A10" s="71" t="s">
        <v>38</v>
      </c>
      <c r="B10" s="72"/>
      <c r="C10" s="72"/>
      <c r="D10" s="72"/>
      <c r="E10" s="72"/>
      <c r="F10" s="73"/>
    </row>
    <row r="11" spans="1:7" ht="30" x14ac:dyDescent="0.25">
      <c r="A11" s="13" t="s">
        <v>1</v>
      </c>
      <c r="B11" s="27" t="s">
        <v>13</v>
      </c>
      <c r="C11" s="2"/>
      <c r="D11" s="2">
        <v>167</v>
      </c>
      <c r="E11" s="45"/>
      <c r="F11" s="8"/>
    </row>
    <row r="12" spans="1:7" x14ac:dyDescent="0.25">
      <c r="A12" s="3"/>
      <c r="B12" s="3" t="s">
        <v>65</v>
      </c>
      <c r="C12" s="4" t="s">
        <v>2</v>
      </c>
      <c r="D12" s="4"/>
      <c r="E12" s="59">
        <f>22500/7.5345</f>
        <v>2986.2631893290859</v>
      </c>
      <c r="F12" s="39"/>
    </row>
    <row r="13" spans="1:7" x14ac:dyDescent="0.25">
      <c r="A13" s="3"/>
      <c r="B13" s="3"/>
      <c r="C13" s="4" t="s">
        <v>6</v>
      </c>
      <c r="D13" s="4"/>
      <c r="E13" s="59">
        <v>9954.2099999999991</v>
      </c>
      <c r="F13" s="39"/>
    </row>
    <row r="14" spans="1:7" x14ac:dyDescent="0.25">
      <c r="A14" s="3"/>
      <c r="B14" s="3"/>
      <c r="C14" s="4" t="s">
        <v>7</v>
      </c>
      <c r="D14" s="4"/>
      <c r="E14" s="59">
        <v>750</v>
      </c>
      <c r="F14" s="39"/>
    </row>
    <row r="15" spans="1:7" x14ac:dyDescent="0.25">
      <c r="A15" s="3"/>
      <c r="B15" s="3"/>
      <c r="C15" s="4" t="s">
        <v>8</v>
      </c>
      <c r="D15" s="4"/>
      <c r="E15" s="59">
        <f>75/7.5345</f>
        <v>9.954210631096954</v>
      </c>
      <c r="F15" s="39"/>
    </row>
    <row r="16" spans="1:7" x14ac:dyDescent="0.25">
      <c r="A16" s="3"/>
      <c r="B16" s="3"/>
      <c r="C16" s="4" t="s">
        <v>9</v>
      </c>
      <c r="D16" s="4"/>
      <c r="E16" s="59">
        <f>7500/7.5345</f>
        <v>995.4210631096953</v>
      </c>
      <c r="F16" s="39"/>
    </row>
    <row r="17" spans="1:6" x14ac:dyDescent="0.25">
      <c r="A17" s="3"/>
      <c r="B17" s="3"/>
      <c r="C17" s="7" t="s">
        <v>46</v>
      </c>
      <c r="D17" s="4"/>
      <c r="E17" s="59">
        <f>10000/7.5345</f>
        <v>1327.2280841462605</v>
      </c>
      <c r="F17" s="39"/>
    </row>
    <row r="18" spans="1:6" ht="15.75" thickBot="1" x14ac:dyDescent="0.3">
      <c r="A18" s="5"/>
      <c r="B18" s="5"/>
      <c r="C18" s="6"/>
      <c r="D18" s="6"/>
      <c r="E18" s="49" t="s">
        <v>41</v>
      </c>
      <c r="F18" s="40"/>
    </row>
    <row r="19" spans="1:6" ht="15.75" thickBot="1" x14ac:dyDescent="0.3">
      <c r="A19" s="74" t="s">
        <v>39</v>
      </c>
      <c r="B19" s="75"/>
      <c r="C19" s="75"/>
      <c r="D19" s="75"/>
      <c r="E19" s="75"/>
      <c r="F19" s="76"/>
    </row>
    <row r="20" spans="1:6" x14ac:dyDescent="0.25">
      <c r="A20" s="13" t="s">
        <v>1</v>
      </c>
      <c r="B20" s="12" t="s">
        <v>10</v>
      </c>
      <c r="C20" s="28"/>
      <c r="D20" s="2"/>
      <c r="E20" s="50"/>
      <c r="F20" s="8"/>
    </row>
    <row r="21" spans="1:6" ht="60" x14ac:dyDescent="0.25">
      <c r="A21" s="13"/>
      <c r="B21" s="29" t="s">
        <v>22</v>
      </c>
      <c r="C21" s="26" t="s">
        <v>42</v>
      </c>
      <c r="D21" s="4"/>
      <c r="E21" s="51">
        <f>469184.96/7.5345</f>
        <v>62271.545557103986</v>
      </c>
      <c r="F21" s="39"/>
    </row>
    <row r="22" spans="1:6" ht="60" x14ac:dyDescent="0.25">
      <c r="A22" s="13"/>
      <c r="B22" s="29" t="s">
        <v>23</v>
      </c>
      <c r="C22" s="26" t="s">
        <v>42</v>
      </c>
      <c r="D22" s="4"/>
      <c r="E22" s="51">
        <f>228844.96/7.5345</f>
        <v>30372.945782732761</v>
      </c>
      <c r="F22" s="39"/>
    </row>
    <row r="23" spans="1:6" x14ac:dyDescent="0.25">
      <c r="A23" s="13"/>
      <c r="B23" s="29" t="s">
        <v>22</v>
      </c>
      <c r="C23" s="7" t="s">
        <v>21</v>
      </c>
      <c r="D23" s="4"/>
      <c r="E23" s="52">
        <f>3251.71*3</f>
        <v>9755.130000000001</v>
      </c>
      <c r="F23" s="39"/>
    </row>
    <row r="24" spans="1:6" x14ac:dyDescent="0.25">
      <c r="A24" s="13"/>
      <c r="B24" s="29" t="s">
        <v>23</v>
      </c>
      <c r="C24" s="7" t="s">
        <v>21</v>
      </c>
      <c r="D24" s="4"/>
      <c r="E24" s="52">
        <f>1327.23*3</f>
        <v>3981.69</v>
      </c>
      <c r="F24" s="39"/>
    </row>
    <row r="25" spans="1:6" x14ac:dyDescent="0.25">
      <c r="A25" s="3"/>
      <c r="B25" s="3" t="s">
        <v>15</v>
      </c>
      <c r="C25" s="4"/>
      <c r="D25" s="4"/>
      <c r="E25" s="52" t="s">
        <v>41</v>
      </c>
      <c r="F25" s="39"/>
    </row>
    <row r="26" spans="1:6" x14ac:dyDescent="0.25">
      <c r="A26" s="3"/>
      <c r="B26" s="3" t="s">
        <v>61</v>
      </c>
      <c r="C26" s="7"/>
      <c r="D26" s="4"/>
      <c r="E26" s="53"/>
      <c r="F26" s="9"/>
    </row>
    <row r="27" spans="1:6" x14ac:dyDescent="0.25">
      <c r="A27" s="3"/>
      <c r="B27" s="29" t="s">
        <v>62</v>
      </c>
      <c r="C27" s="7"/>
      <c r="D27" s="4"/>
      <c r="E27" s="53"/>
      <c r="F27" s="9"/>
    </row>
    <row r="28" spans="1:6" x14ac:dyDescent="0.25">
      <c r="A28" s="3"/>
      <c r="B28" s="3" t="s">
        <v>16</v>
      </c>
      <c r="C28" s="4"/>
      <c r="D28" s="4"/>
      <c r="E28" s="53"/>
      <c r="F28" s="9"/>
    </row>
    <row r="29" spans="1:6" x14ac:dyDescent="0.25">
      <c r="A29" s="3"/>
      <c r="B29" s="29" t="s">
        <v>18</v>
      </c>
      <c r="C29" s="4"/>
      <c r="D29" s="4"/>
      <c r="E29" s="53"/>
      <c r="F29" s="9"/>
    </row>
    <row r="30" spans="1:6" x14ac:dyDescent="0.25">
      <c r="A30" s="3"/>
      <c r="B30" s="29" t="s">
        <v>19</v>
      </c>
      <c r="C30" s="4"/>
      <c r="D30" s="4"/>
      <c r="E30" s="53"/>
      <c r="F30" s="9"/>
    </row>
    <row r="31" spans="1:6" x14ac:dyDescent="0.25">
      <c r="A31" s="3"/>
      <c r="B31" s="3" t="s">
        <v>27</v>
      </c>
      <c r="C31" s="4"/>
      <c r="D31" s="7"/>
      <c r="E31" s="53"/>
      <c r="F31" s="9"/>
    </row>
    <row r="32" spans="1:6" x14ac:dyDescent="0.25">
      <c r="A32" s="3"/>
      <c r="B32" s="3" t="s">
        <v>28</v>
      </c>
      <c r="C32" s="4"/>
      <c r="D32" s="7"/>
      <c r="E32" s="53"/>
      <c r="F32" s="9"/>
    </row>
    <row r="33" spans="1:6" x14ac:dyDescent="0.25">
      <c r="A33" s="3"/>
      <c r="B33" s="30" t="s">
        <v>29</v>
      </c>
      <c r="C33" s="4"/>
      <c r="D33" s="7"/>
      <c r="E33" s="53"/>
      <c r="F33" s="9"/>
    </row>
    <row r="34" spans="1:6" x14ac:dyDescent="0.25">
      <c r="A34" s="3"/>
      <c r="B34" s="29" t="s">
        <v>26</v>
      </c>
      <c r="C34" s="4"/>
      <c r="D34" s="4"/>
      <c r="E34" s="53"/>
      <c r="F34" s="9"/>
    </row>
    <row r="35" spans="1:6" x14ac:dyDescent="0.25">
      <c r="A35" s="3"/>
      <c r="B35" s="31" t="s">
        <v>30</v>
      </c>
      <c r="C35" s="4"/>
      <c r="D35" s="4"/>
      <c r="E35" s="53"/>
      <c r="F35" s="9"/>
    </row>
    <row r="36" spans="1:6" ht="15.75" thickBot="1" x14ac:dyDescent="0.3">
      <c r="A36" s="3"/>
      <c r="B36" s="32" t="s">
        <v>31</v>
      </c>
      <c r="C36" s="6"/>
      <c r="D36" s="6"/>
      <c r="E36" s="48"/>
      <c r="F36" s="10"/>
    </row>
    <row r="37" spans="1:6" ht="15.75" thickBot="1" x14ac:dyDescent="0.3">
      <c r="A37" s="77" t="s">
        <v>40</v>
      </c>
      <c r="B37" s="78"/>
      <c r="C37" s="78"/>
      <c r="D37" s="78"/>
      <c r="E37" s="78"/>
      <c r="F37" s="79"/>
    </row>
    <row r="38" spans="1:6" x14ac:dyDescent="0.25">
      <c r="A38" s="19" t="s">
        <v>1</v>
      </c>
      <c r="B38" s="42" t="s">
        <v>43</v>
      </c>
      <c r="C38" s="33"/>
      <c r="D38" s="33"/>
      <c r="E38" s="54"/>
      <c r="F38" s="34"/>
    </row>
    <row r="39" spans="1:6" x14ac:dyDescent="0.25">
      <c r="A39" s="19"/>
      <c r="B39" s="35" t="s">
        <v>16</v>
      </c>
      <c r="C39" s="21"/>
      <c r="D39" s="21"/>
      <c r="E39" s="55"/>
      <c r="F39" s="22"/>
    </row>
    <row r="40" spans="1:6" x14ac:dyDescent="0.25">
      <c r="A40" s="19"/>
      <c r="B40" s="35" t="s">
        <v>22</v>
      </c>
      <c r="C40" s="21"/>
      <c r="D40" s="21"/>
      <c r="E40" s="56"/>
      <c r="F40" s="22"/>
    </row>
    <row r="41" spans="1:6" x14ac:dyDescent="0.25">
      <c r="A41" s="19"/>
      <c r="B41" s="35" t="s">
        <v>23</v>
      </c>
      <c r="C41" s="21"/>
      <c r="D41" s="21"/>
      <c r="E41" s="56"/>
      <c r="F41" s="22"/>
    </row>
    <row r="42" spans="1:6" x14ac:dyDescent="0.25">
      <c r="A42" s="19"/>
      <c r="B42" s="35" t="s">
        <v>20</v>
      </c>
      <c r="C42" s="20"/>
      <c r="D42" s="20"/>
      <c r="E42" s="56"/>
      <c r="F42" s="22"/>
    </row>
    <row r="43" spans="1:6" x14ac:dyDescent="0.25">
      <c r="A43" s="19"/>
      <c r="B43" s="35" t="s">
        <v>63</v>
      </c>
      <c r="C43" s="20"/>
      <c r="D43" s="20"/>
      <c r="E43" s="56"/>
      <c r="F43" s="22"/>
    </row>
    <row r="44" spans="1:6" x14ac:dyDescent="0.25">
      <c r="A44" s="19"/>
      <c r="B44" s="35" t="s">
        <v>64</v>
      </c>
      <c r="C44" s="20"/>
      <c r="D44" s="20"/>
      <c r="E44" s="56"/>
      <c r="F44" s="22"/>
    </row>
    <row r="45" spans="1:6" x14ac:dyDescent="0.25">
      <c r="A45" s="19"/>
      <c r="B45" s="35" t="s">
        <v>34</v>
      </c>
      <c r="C45" s="20"/>
      <c r="D45" s="20"/>
      <c r="E45" s="56"/>
      <c r="F45" s="22"/>
    </row>
    <row r="46" spans="1:6" x14ac:dyDescent="0.25">
      <c r="A46" s="19"/>
      <c r="B46" s="35" t="s">
        <v>35</v>
      </c>
      <c r="C46" s="20"/>
      <c r="D46" s="20"/>
      <c r="E46" s="56"/>
      <c r="F46" s="22"/>
    </row>
    <row r="47" spans="1:6" x14ac:dyDescent="0.25">
      <c r="A47" s="19"/>
      <c r="B47" s="35" t="s">
        <v>36</v>
      </c>
      <c r="C47" s="20"/>
      <c r="D47" s="20"/>
      <c r="E47" s="56"/>
      <c r="F47" s="22"/>
    </row>
    <row r="48" spans="1:6" ht="60" x14ac:dyDescent="0.25">
      <c r="A48" s="19"/>
      <c r="B48" s="35" t="s">
        <v>22</v>
      </c>
      <c r="C48" s="21" t="s">
        <v>44</v>
      </c>
      <c r="D48" s="20"/>
      <c r="E48" s="56">
        <f>23205808.88/7.5345</f>
        <v>3079940.1260866676</v>
      </c>
      <c r="F48" s="62"/>
    </row>
    <row r="49" spans="1:6" ht="60" x14ac:dyDescent="0.25">
      <c r="A49" s="19"/>
      <c r="B49" s="35" t="s">
        <v>23</v>
      </c>
      <c r="C49" s="21" t="s">
        <v>45</v>
      </c>
      <c r="D49" s="20"/>
      <c r="E49" s="60">
        <f>31394011.07/7.5345</f>
        <v>4166701.3166102595</v>
      </c>
      <c r="F49" s="62"/>
    </row>
    <row r="50" spans="1:6" x14ac:dyDescent="0.25">
      <c r="A50" s="19"/>
      <c r="B50" s="13" t="s">
        <v>25</v>
      </c>
      <c r="C50" s="20"/>
      <c r="D50" s="20"/>
      <c r="E50" s="56"/>
      <c r="F50" s="62"/>
    </row>
    <row r="51" spans="1:6" x14ac:dyDescent="0.25">
      <c r="A51" s="19"/>
      <c r="B51" s="35" t="s">
        <v>22</v>
      </c>
      <c r="C51" s="20" t="s">
        <v>24</v>
      </c>
      <c r="D51" s="20"/>
      <c r="E51" s="56">
        <f>50000/7.5345</f>
        <v>6636.1404207313026</v>
      </c>
      <c r="F51" s="62"/>
    </row>
    <row r="52" spans="1:6" x14ac:dyDescent="0.25">
      <c r="A52" s="19"/>
      <c r="B52" s="35" t="s">
        <v>23</v>
      </c>
      <c r="C52" s="20" t="s">
        <v>24</v>
      </c>
      <c r="D52" s="20"/>
      <c r="E52" s="56">
        <f>50000/7.5345</f>
        <v>6636.1404207313026</v>
      </c>
      <c r="F52" s="62"/>
    </row>
    <row r="53" spans="1:6" x14ac:dyDescent="0.25">
      <c r="A53" s="19"/>
      <c r="B53" s="13" t="s">
        <v>25</v>
      </c>
      <c r="C53" s="23"/>
      <c r="D53" s="20"/>
      <c r="E53" s="56"/>
      <c r="F53" s="62"/>
    </row>
    <row r="54" spans="1:6" x14ac:dyDescent="0.25">
      <c r="A54" s="19"/>
      <c r="B54" s="35" t="s">
        <v>22</v>
      </c>
      <c r="C54" s="23" t="s">
        <v>33</v>
      </c>
      <c r="D54" s="20"/>
      <c r="E54" s="56">
        <f>100000/7.5345</f>
        <v>13272.280841462605</v>
      </c>
      <c r="F54" s="62"/>
    </row>
    <row r="55" spans="1:6" x14ac:dyDescent="0.25">
      <c r="A55" s="19"/>
      <c r="B55" s="35" t="s">
        <v>23</v>
      </c>
      <c r="C55" s="23" t="s">
        <v>33</v>
      </c>
      <c r="D55" s="20"/>
      <c r="E55" s="56">
        <f>100000/7.5345</f>
        <v>13272.280841462605</v>
      </c>
      <c r="F55" s="62"/>
    </row>
    <row r="56" spans="1:6" x14ac:dyDescent="0.25">
      <c r="A56" s="19"/>
      <c r="B56" s="13" t="s">
        <v>25</v>
      </c>
      <c r="C56" s="20"/>
      <c r="D56" s="20"/>
      <c r="E56" s="55"/>
      <c r="F56" s="62"/>
    </row>
    <row r="57" spans="1:6" x14ac:dyDescent="0.25">
      <c r="A57" s="19"/>
      <c r="B57" s="35" t="s">
        <v>22</v>
      </c>
      <c r="C57" s="20" t="s">
        <v>32</v>
      </c>
      <c r="D57" s="20"/>
      <c r="E57" s="55">
        <f>200000/7.5345</f>
        <v>26544.56168292521</v>
      </c>
      <c r="F57" s="62"/>
    </row>
    <row r="58" spans="1:6" x14ac:dyDescent="0.25">
      <c r="A58" s="19"/>
      <c r="B58" s="35" t="s">
        <v>23</v>
      </c>
      <c r="C58" s="20" t="s">
        <v>32</v>
      </c>
      <c r="D58" s="20"/>
      <c r="E58" s="56">
        <f>200000/7.5345</f>
        <v>26544.56168292521</v>
      </c>
      <c r="F58" s="62"/>
    </row>
    <row r="59" spans="1:6" ht="15.75" thickBot="1" x14ac:dyDescent="0.3">
      <c r="A59" s="24"/>
      <c r="B59" s="36"/>
      <c r="C59" s="25"/>
      <c r="D59" s="25"/>
      <c r="E59" s="57" t="s">
        <v>41</v>
      </c>
      <c r="F59" s="61"/>
    </row>
    <row r="60" spans="1:6" ht="15.75" thickBot="1" x14ac:dyDescent="0.3">
      <c r="A60" s="77" t="s">
        <v>47</v>
      </c>
      <c r="B60" s="78"/>
      <c r="C60" s="78"/>
      <c r="D60" s="78"/>
      <c r="E60" s="78"/>
      <c r="F60" s="79"/>
    </row>
    <row r="61" spans="1:6" x14ac:dyDescent="0.25">
      <c r="A61" s="19" t="s">
        <v>1</v>
      </c>
      <c r="B61" s="42" t="s">
        <v>58</v>
      </c>
      <c r="C61" s="33"/>
      <c r="D61" s="33"/>
      <c r="E61" s="54"/>
      <c r="F61" s="34"/>
    </row>
    <row r="62" spans="1:6" x14ac:dyDescent="0.25">
      <c r="A62" s="19"/>
      <c r="B62" s="35" t="s">
        <v>73</v>
      </c>
      <c r="C62" s="21" t="s">
        <v>2</v>
      </c>
      <c r="D62" s="21"/>
      <c r="E62" s="55">
        <v>5500</v>
      </c>
      <c r="F62" s="63"/>
    </row>
    <row r="63" spans="1:6" x14ac:dyDescent="0.25">
      <c r="A63" s="19"/>
      <c r="B63" s="35"/>
      <c r="C63" s="21" t="s">
        <v>48</v>
      </c>
      <c r="D63" s="21"/>
      <c r="E63" s="56">
        <v>14000</v>
      </c>
      <c r="F63" s="63"/>
    </row>
    <row r="64" spans="1:6" x14ac:dyDescent="0.25">
      <c r="A64" s="19"/>
      <c r="B64" s="35"/>
      <c r="C64" s="21" t="s">
        <v>50</v>
      </c>
      <c r="D64" s="21"/>
      <c r="E64" s="56">
        <v>2500</v>
      </c>
      <c r="F64" s="63"/>
    </row>
    <row r="65" spans="1:6" x14ac:dyDescent="0.25">
      <c r="A65" s="19"/>
      <c r="B65" s="35"/>
      <c r="C65" s="43" t="s">
        <v>49</v>
      </c>
      <c r="D65" s="20"/>
      <c r="E65" s="56">
        <v>25</v>
      </c>
      <c r="F65" s="63"/>
    </row>
    <row r="66" spans="1:6" x14ac:dyDescent="0.25">
      <c r="A66" s="19"/>
      <c r="B66" s="35"/>
      <c r="C66" s="43" t="s">
        <v>51</v>
      </c>
      <c r="D66" s="20"/>
      <c r="E66" s="56">
        <v>300</v>
      </c>
      <c r="F66" s="63"/>
    </row>
    <row r="67" spans="1:6" x14ac:dyDescent="0.25">
      <c r="A67" s="19"/>
      <c r="B67" s="35"/>
      <c r="C67" s="43" t="s">
        <v>52</v>
      </c>
      <c r="D67" s="20"/>
      <c r="E67" s="56">
        <v>40</v>
      </c>
      <c r="F67" s="63"/>
    </row>
    <row r="68" spans="1:6" x14ac:dyDescent="0.25">
      <c r="A68" s="19"/>
      <c r="B68" s="35"/>
      <c r="C68" s="43" t="s">
        <v>70</v>
      </c>
      <c r="D68" s="20"/>
      <c r="E68" s="56">
        <v>8</v>
      </c>
      <c r="F68" s="63"/>
    </row>
    <row r="69" spans="1:6" x14ac:dyDescent="0.25">
      <c r="A69" s="19"/>
      <c r="B69" s="35"/>
      <c r="C69" s="43" t="s">
        <v>53</v>
      </c>
      <c r="D69" s="20"/>
      <c r="E69" s="56">
        <v>2700</v>
      </c>
      <c r="F69" s="63"/>
    </row>
    <row r="70" spans="1:6" x14ac:dyDescent="0.25">
      <c r="A70" s="19"/>
      <c r="B70" s="35"/>
      <c r="C70" s="43" t="s">
        <v>54</v>
      </c>
      <c r="D70" s="20"/>
      <c r="E70" s="56">
        <v>58</v>
      </c>
      <c r="F70" s="63"/>
    </row>
    <row r="71" spans="1:6" x14ac:dyDescent="0.25">
      <c r="A71" s="19"/>
      <c r="B71" s="35"/>
      <c r="C71" s="21" t="s">
        <v>69</v>
      </c>
      <c r="D71" s="20"/>
      <c r="E71" s="56">
        <v>4000</v>
      </c>
      <c r="F71" s="63"/>
    </row>
    <row r="72" spans="1:6" x14ac:dyDescent="0.25">
      <c r="A72" s="19"/>
      <c r="B72" s="35"/>
      <c r="C72" s="21" t="s">
        <v>55</v>
      </c>
      <c r="D72" s="20"/>
      <c r="E72" s="56">
        <v>210</v>
      </c>
      <c r="F72" s="63"/>
    </row>
    <row r="73" spans="1:6" x14ac:dyDescent="0.25">
      <c r="A73" s="19"/>
      <c r="B73" s="13"/>
      <c r="C73" s="43" t="s">
        <v>56</v>
      </c>
      <c r="D73" s="20"/>
      <c r="E73" s="56">
        <v>21000</v>
      </c>
      <c r="F73" s="63"/>
    </row>
    <row r="74" spans="1:6" x14ac:dyDescent="0.25">
      <c r="A74" s="19"/>
      <c r="B74" s="35"/>
      <c r="C74" s="43" t="s">
        <v>57</v>
      </c>
      <c r="D74" s="20"/>
      <c r="E74" s="56">
        <v>140</v>
      </c>
      <c r="F74" s="63"/>
    </row>
    <row r="75" spans="1:6" x14ac:dyDescent="0.25">
      <c r="A75" s="19"/>
      <c r="B75" s="13"/>
      <c r="C75" s="43" t="s">
        <v>68</v>
      </c>
      <c r="D75" s="20"/>
      <c r="E75" s="56">
        <v>1200</v>
      </c>
      <c r="F75" s="63"/>
    </row>
    <row r="76" spans="1:6" x14ac:dyDescent="0.25">
      <c r="A76" s="19"/>
      <c r="B76" s="13"/>
      <c r="C76" s="43"/>
      <c r="D76" s="20"/>
      <c r="E76" s="56"/>
      <c r="F76" s="67"/>
    </row>
    <row r="77" spans="1:6" ht="15.75" thickBot="1" x14ac:dyDescent="0.3">
      <c r="A77" s="24"/>
      <c r="B77" s="36"/>
      <c r="C77" s="25"/>
      <c r="D77" s="25"/>
      <c r="E77" s="57" t="s">
        <v>41</v>
      </c>
      <c r="F77" s="41"/>
    </row>
    <row r="79" spans="1:6" x14ac:dyDescent="0.25">
      <c r="E79" s="64"/>
      <c r="F79" s="65"/>
    </row>
  </sheetData>
  <sheetProtection selectLockedCells="1" selectUnlockedCells="1"/>
  <protectedRanges>
    <protectedRange algorithmName="SHA-512" hashValue="Mgmmrld+fmamm3KOt6RRuSPnRNyeHkg+zD5J1k7sDkOIrdthr5o9x2nUJncu/K6kPM6zixSR/pnGyN1liDlYDA==" saltValue="3bw97Sh9zGTTrID6zUwlhA==" spinCount="100000" sqref="E1 E3 E4 E5 E6 E7 E8 E9 E11 E12 E13 E14 E15 E16 E17 E18 E21 E22 E23 E24 E25 E26 E27 E28 E29 E30 E31 E32 E33 E34 E35 E36 E38:E59 E62:E77" name="Range1"/>
  </protectedRanges>
  <mergeCells count="5">
    <mergeCell ref="A2:F2"/>
    <mergeCell ref="A10:F10"/>
    <mergeCell ref="A19:F19"/>
    <mergeCell ref="A37:F37"/>
    <mergeCell ref="A60:F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18B7-F3A3-41A9-A220-13FFD6585178}">
  <dimension ref="D1:E1"/>
  <sheetViews>
    <sheetView topLeftCell="A7" workbookViewId="0">
      <selection activeCell="A7" sqref="A1:XFD1048576"/>
    </sheetView>
  </sheetViews>
  <sheetFormatPr defaultRowHeight="15" x14ac:dyDescent="0.25"/>
  <cols>
    <col min="4" max="5" width="9.140625" style="1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Martisela Primorac</dc:creator>
  <cp:lastModifiedBy>Maristela Primorac</cp:lastModifiedBy>
  <cp:lastPrinted>2022-09-20T09:23:58Z</cp:lastPrinted>
  <dcterms:created xsi:type="dcterms:W3CDTF">2022-09-15T07:29:20Z</dcterms:created>
  <dcterms:modified xsi:type="dcterms:W3CDTF">2023-09-13T09:51:39Z</dcterms:modified>
</cp:coreProperties>
</file>